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Uffici\personale\ARCHIVIO\SITO\TRASPARENZA\x sito trasparenza\PERFORMANCE\"/>
    </mc:Choice>
  </mc:AlternateContent>
  <xr:revisionPtr revIDLastSave="0" documentId="13_ncr:1_{AB158C3B-1183-476F-8D92-E96B605B1D11}" xr6:coauthVersionLast="47" xr6:coauthVersionMax="47" xr10:uidLastSave="{00000000-0000-0000-0000-000000000000}"/>
  <bookViews>
    <workbookView xWindow="-120" yWindow="-120" windowWidth="29040" windowHeight="15720" xr2:uid="{1DC4A38F-86EE-48A9-B10A-BEB2EFB96D34}"/>
  </bookViews>
  <sheets>
    <sheet name="Foglio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B29" i="1"/>
  <c r="C28" i="1"/>
  <c r="B28" i="1"/>
  <c r="B21" i="1"/>
  <c r="B19" i="1"/>
  <c r="B18" i="1"/>
  <c r="B17" i="1"/>
  <c r="B16" i="1"/>
  <c r="B15" i="1"/>
  <c r="B14" i="1"/>
  <c r="B13" i="1"/>
  <c r="B12" i="1"/>
  <c r="B11" i="1"/>
  <c r="B20" i="1" s="1"/>
  <c r="B22" i="1" s="1"/>
  <c r="B10" i="1"/>
  <c r="B9" i="1"/>
  <c r="B5" i="1"/>
  <c r="B4" i="1"/>
  <c r="B6" i="1" s="1"/>
</calcChain>
</file>

<file path=xl/sharedStrings.xml><?xml version="1.0" encoding="utf-8"?>
<sst xmlns="http://schemas.openxmlformats.org/spreadsheetml/2006/main" count="27" uniqueCount="27">
  <si>
    <t>DISTRIBUZIONE DEL TRATTAMENTO ACCESSORIO</t>
  </si>
  <si>
    <t>PROGRESSIONI ORIZZONTALI</t>
  </si>
  <si>
    <t xml:space="preserve">POSIZIONI ORGANIZZATIVE </t>
  </si>
  <si>
    <t>IND. DIR IPS (Maracchi)</t>
  </si>
  <si>
    <t>IND. ART. 17 CCNL 1/4/1999</t>
  </si>
  <si>
    <t>STRAORDINARIO</t>
  </si>
  <si>
    <t>INDENNITA' ART. 17</t>
  </si>
  <si>
    <t>INDENNITA' ARCHIVISTI INFORMATICI</t>
  </si>
  <si>
    <t xml:space="preserve">IND. COMPARTO </t>
  </si>
  <si>
    <t>COMPENSO RESP. SICUREZZA ANTINCENDIO</t>
  </si>
  <si>
    <t>PRODUTTIVITA' INDIVIDUALE - OBIETTIVI</t>
  </si>
  <si>
    <t>PRODUTTIVITA' INDIVIDUALE - SCHEDE VALUTAZIONE</t>
  </si>
  <si>
    <t>PRODUTTIVITA' - OBIETTIVI AZIENDALI</t>
  </si>
  <si>
    <t>TOTALE EROGATO</t>
  </si>
  <si>
    <t>economia di bilancio L. 133/2008</t>
  </si>
  <si>
    <t>PREMI STANZIATI</t>
  </si>
  <si>
    <t>PREMI DISTRIBUITI</t>
  </si>
  <si>
    <t>PERSONALE DIPENDENTE</t>
  </si>
  <si>
    <t>PERSONALE DIRIGENTE</t>
  </si>
  <si>
    <t>DIRETTORE GENERALE</t>
  </si>
  <si>
    <t>DISTRIBUZIONE DEL TRATTAMENTO ACCESSORIO PERSONALE DIPENDENTE - 2023</t>
  </si>
  <si>
    <t>RISORSE EROGABILI FONDO ACCESSORIO 2023</t>
  </si>
  <si>
    <t>TOTALE RISORSE ANNO 2023</t>
  </si>
  <si>
    <t>DISTRIBUZIONE PREMI COLLEGATI ALLA PERFORMANCE ANNO 2023</t>
  </si>
  <si>
    <t>INCENTIVI ART. 113 DEL D.LGS. N. 50 DD. 18/4/2016</t>
  </si>
  <si>
    <t>pagati su conti diversi</t>
  </si>
  <si>
    <t>indicate ai soli fini del rispetto del limite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</si>
</sst>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1"/>
      <name val="Arial"/>
      <family val="2"/>
    </font>
    <font>
      <sz val="10"/>
      <color rgb="FF9C5700"/>
      <name val="Verdana"/>
      <family val="2"/>
    </font>
    <font>
      <i/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4" xfId="0" applyFont="1" applyBorder="1"/>
    <xf numFmtId="4" fontId="5" fillId="0" borderId="4" xfId="0" applyNumberFormat="1" applyFont="1" applyBorder="1"/>
    <xf numFmtId="164" fontId="4" fillId="0" borderId="0" xfId="0" applyNumberFormat="1" applyFont="1"/>
    <xf numFmtId="4" fontId="6" fillId="0" borderId="4" xfId="0" applyNumberFormat="1" applyFont="1" applyBorder="1"/>
    <xf numFmtId="0" fontId="5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3" xfId="0" applyFont="1" applyBorder="1"/>
    <xf numFmtId="0" fontId="6" fillId="0" borderId="0" xfId="0" applyFont="1"/>
    <xf numFmtId="0" fontId="6" fillId="0" borderId="4" xfId="0" applyFont="1" applyBorder="1"/>
    <xf numFmtId="43" fontId="5" fillId="0" borderId="0" xfId="1" applyFont="1" applyBorder="1"/>
    <xf numFmtId="43" fontId="5" fillId="0" borderId="4" xfId="1" applyFont="1" applyBorder="1"/>
    <xf numFmtId="4" fontId="5" fillId="0" borderId="5" xfId="0" applyNumberFormat="1" applyFont="1" applyBorder="1"/>
    <xf numFmtId="43" fontId="5" fillId="0" borderId="8" xfId="1" applyFont="1" applyBorder="1"/>
    <xf numFmtId="43" fontId="5" fillId="0" borderId="6" xfId="1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1" xfId="2" applyBorder="1" applyAlignment="1">
      <alignment horizontal="left"/>
    </xf>
    <xf numFmtId="4" fontId="8" fillId="2" borderId="2" xfId="2" applyNumberFormat="1" applyFont="1" applyBorder="1"/>
    <xf numFmtId="0" fontId="9" fillId="0" borderId="3" xfId="0" applyFont="1" applyBorder="1" applyAlignment="1">
      <alignment horizontal="left"/>
    </xf>
    <xf numFmtId="43" fontId="9" fillId="0" borderId="4" xfId="1" applyFont="1" applyBorder="1"/>
    <xf numFmtId="0" fontId="9" fillId="0" borderId="0" xfId="0" applyFont="1"/>
    <xf numFmtId="4" fontId="9" fillId="0" borderId="4" xfId="0" applyNumberFormat="1" applyFont="1" applyBorder="1"/>
    <xf numFmtId="43" fontId="6" fillId="0" borderId="4" xfId="1" applyFont="1" applyBorder="1"/>
    <xf numFmtId="4" fontId="2" fillId="2" borderId="4" xfId="2" applyNumberFormat="1" applyBorder="1"/>
  </cellXfs>
  <cellStyles count="3">
    <cellStyle name="Migliaia" xfId="1" builtinId="3"/>
    <cellStyle name="Neutrale" xfId="2" builtinId="2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Uffici\personale\ARCHIVIO\Produttivit&#224;\2023\CONTEGGI%20E%20DISTRIBUZIONE%202023.xlsx" TargetMode="External"/><Relationship Id="rId1" Type="http://schemas.openxmlformats.org/officeDocument/2006/relationships/externalLinkPath" Target="/Uffici/personale/ARCHIVIO/Produttivit&#224;/2023/CONTEGGI%20E%20DISTRIBUZION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Uffici\personale\ARCHIVIO\DIRIGENTI\Retr.%20di%20posizione%20e%20Risultato\2023\FONDO%20dirigenti%202023%20ambra.xls" TargetMode="External"/><Relationship Id="rId1" Type="http://schemas.openxmlformats.org/officeDocument/2006/relationships/externalLinkPath" Target="/Uffici/personale/ARCHIVIO/DIRIGENTI/Retr.%20di%20posizione%20e%20Risultato/2023/FONDO%20dirigenti%202023%20amb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OLI"/>
      <sheetName val="SISTEMA"/>
      <sheetName val="OBIETTIVI DI GRUPPO E IND(2)"/>
      <sheetName val="istituzionali"/>
      <sheetName val="totali"/>
      <sheetName val="SPERIMENTAZIONE "/>
      <sheetName val="premi stanziati e distribuiti"/>
      <sheetName val="Dati relativi ai premi"/>
      <sheetName val="simulazione CON 2024"/>
      <sheetName val="SIMULAZIONE AL 2023"/>
      <sheetName val="REDISTRIBUZIONE CON 2024"/>
      <sheetName val="REDISTRIBIUZIONE AL 2023"/>
    </sheetNames>
    <sheetDataSet>
      <sheetData sheetId="0">
        <row r="26">
          <cell r="B26">
            <v>81081.789999999994</v>
          </cell>
        </row>
        <row r="28">
          <cell r="B28">
            <v>6720.01</v>
          </cell>
        </row>
        <row r="29">
          <cell r="B29">
            <v>7943.3899999999994</v>
          </cell>
        </row>
        <row r="31">
          <cell r="B31">
            <v>10933.239999999998</v>
          </cell>
        </row>
        <row r="32">
          <cell r="B32">
            <v>965.06999999999994</v>
          </cell>
        </row>
        <row r="34">
          <cell r="B34">
            <v>22908.05</v>
          </cell>
        </row>
        <row r="36">
          <cell r="B36">
            <v>0</v>
          </cell>
        </row>
        <row r="37">
          <cell r="B37">
            <v>2499.9599999999996</v>
          </cell>
        </row>
        <row r="38">
          <cell r="B38">
            <v>173241.23</v>
          </cell>
        </row>
        <row r="39">
          <cell r="B39">
            <v>16971.53</v>
          </cell>
        </row>
        <row r="51">
          <cell r="B51">
            <v>16667.400000000001</v>
          </cell>
        </row>
        <row r="52">
          <cell r="B52">
            <v>627.05999999999995</v>
          </cell>
        </row>
        <row r="53">
          <cell r="B53">
            <v>1800.54</v>
          </cell>
        </row>
        <row r="54">
          <cell r="B54">
            <v>1569.23</v>
          </cell>
        </row>
        <row r="62">
          <cell r="B62">
            <v>122603.50000000001</v>
          </cell>
        </row>
        <row r="77">
          <cell r="B77">
            <v>4539.0800000000027</v>
          </cell>
        </row>
        <row r="81">
          <cell r="B81">
            <v>55171.500000000015</v>
          </cell>
        </row>
        <row r="82">
          <cell r="B82">
            <v>42911.270000000019</v>
          </cell>
        </row>
        <row r="83">
          <cell r="F83">
            <v>24212.6</v>
          </cell>
        </row>
        <row r="85">
          <cell r="F85">
            <v>122295.37000000002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NDO RICALCOLATO"/>
      <sheetName val="CONTEGGI"/>
      <sheetName val="Foglio3"/>
    </sheetNames>
    <sheetDataSet>
      <sheetData sheetId="0" refreshError="1"/>
      <sheetData sheetId="1">
        <row r="18">
          <cell r="B18">
            <v>22310.165293000002</v>
          </cell>
        </row>
        <row r="76">
          <cell r="I76">
            <v>20202.773738997574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2432E-B977-40E6-99A5-19414BE683A8}">
  <dimension ref="A1:D31"/>
  <sheetViews>
    <sheetView tabSelected="1" workbookViewId="0">
      <selection activeCell="J12" sqref="J12"/>
    </sheetView>
  </sheetViews>
  <sheetFormatPr defaultRowHeight="15" x14ac:dyDescent="0.25"/>
  <cols>
    <col min="1" max="1" width="60.140625" customWidth="1"/>
    <col min="2" max="2" width="24.28515625" customWidth="1"/>
    <col min="3" max="3" width="29.7109375" customWidth="1"/>
  </cols>
  <sheetData>
    <row r="1" spans="1:4" ht="15.75" x14ac:dyDescent="0.25">
      <c r="A1" s="24" t="s">
        <v>20</v>
      </c>
      <c r="B1" s="24"/>
      <c r="C1" s="24"/>
    </row>
    <row r="2" spans="1:4" ht="16.5" thickBot="1" x14ac:dyDescent="0.3">
      <c r="A2" s="2"/>
      <c r="B2" s="3"/>
      <c r="C2" s="3"/>
      <c r="D2" s="23"/>
    </row>
    <row r="3" spans="1:4" ht="15.75" x14ac:dyDescent="0.25">
      <c r="A3" s="28" t="s">
        <v>21</v>
      </c>
      <c r="B3" s="29">
        <v>290801.78000000003</v>
      </c>
      <c r="C3" s="3"/>
    </row>
    <row r="4" spans="1:4" x14ac:dyDescent="0.25">
      <c r="A4" s="30" t="s">
        <v>24</v>
      </c>
      <c r="B4" s="31">
        <f>[1]CALCOLI!B38</f>
        <v>173241.23</v>
      </c>
      <c r="C4" s="32" t="s">
        <v>25</v>
      </c>
    </row>
    <row r="5" spans="1:4" x14ac:dyDescent="0.25">
      <c r="A5" s="30" t="s">
        <v>2</v>
      </c>
      <c r="B5" s="33">
        <f>[1]CALCOLI!B28</f>
        <v>6720.01</v>
      </c>
      <c r="C5" s="32" t="s">
        <v>26</v>
      </c>
    </row>
    <row r="6" spans="1:4" ht="15.75" x14ac:dyDescent="0.25">
      <c r="A6" s="5" t="s">
        <v>22</v>
      </c>
      <c r="B6" s="34">
        <f>B3+B4+B5</f>
        <v>470763.02</v>
      </c>
      <c r="C6" s="3"/>
    </row>
    <row r="7" spans="1:4" ht="15.75" x14ac:dyDescent="0.25">
      <c r="A7" s="4"/>
      <c r="B7" s="6"/>
      <c r="C7" s="3"/>
    </row>
    <row r="8" spans="1:4" ht="15.75" x14ac:dyDescent="0.25">
      <c r="A8" s="5" t="s">
        <v>0</v>
      </c>
      <c r="B8" s="6"/>
      <c r="C8" s="3"/>
    </row>
    <row r="9" spans="1:4" ht="15.75" x14ac:dyDescent="0.25">
      <c r="A9" s="4" t="s">
        <v>1</v>
      </c>
      <c r="B9" s="7">
        <f>[1]CALCOLI!B26</f>
        <v>81081.789999999994</v>
      </c>
      <c r="C9" s="1"/>
    </row>
    <row r="10" spans="1:4" ht="15.75" x14ac:dyDescent="0.25">
      <c r="A10" s="4" t="s">
        <v>3</v>
      </c>
      <c r="B10" s="7">
        <f>[1]CALCOLI!B29</f>
        <v>7943.3899999999994</v>
      </c>
      <c r="C10" s="3"/>
    </row>
    <row r="11" spans="1:4" ht="15.75" x14ac:dyDescent="0.25">
      <c r="A11" s="4" t="s">
        <v>4</v>
      </c>
      <c r="B11" s="7">
        <f>[1]CALCOLI!B51+[1]CALCOLI!B54</f>
        <v>18236.63</v>
      </c>
      <c r="C11" s="3"/>
    </row>
    <row r="12" spans="1:4" ht="15.75" x14ac:dyDescent="0.25">
      <c r="A12" s="4" t="s">
        <v>5</v>
      </c>
      <c r="B12" s="7">
        <f>[1]CALCOLI!B31+[1]CALCOLI!B52</f>
        <v>11560.299999999997</v>
      </c>
      <c r="C12" s="3"/>
    </row>
    <row r="13" spans="1:4" ht="15.75" x14ac:dyDescent="0.25">
      <c r="A13" s="4" t="s">
        <v>6</v>
      </c>
      <c r="B13" s="7">
        <f>[1]CALCOLI!B34+[1]CALCOLI!B53+[1]CALCOLI!B32</f>
        <v>25673.66</v>
      </c>
      <c r="C13" s="3"/>
    </row>
    <row r="14" spans="1:4" ht="15.75" x14ac:dyDescent="0.25">
      <c r="A14" s="4" t="s">
        <v>7</v>
      </c>
      <c r="B14" s="7">
        <f>[1]CALCOLI!B36</f>
        <v>0</v>
      </c>
      <c r="C14" s="1"/>
    </row>
    <row r="15" spans="1:4" ht="15.75" x14ac:dyDescent="0.25">
      <c r="A15" s="4" t="s">
        <v>8</v>
      </c>
      <c r="B15" s="7">
        <f>[1]CALCOLI!B39</f>
        <v>16971.53</v>
      </c>
      <c r="C15" s="3"/>
    </row>
    <row r="16" spans="1:4" ht="15.75" x14ac:dyDescent="0.25">
      <c r="A16" s="4" t="s">
        <v>9</v>
      </c>
      <c r="B16" s="7">
        <f>[1]CALCOLI!B37</f>
        <v>2499.9599999999996</v>
      </c>
      <c r="C16" s="3"/>
    </row>
    <row r="17" spans="1:3" ht="15.75" x14ac:dyDescent="0.25">
      <c r="A17" s="4" t="s">
        <v>10</v>
      </c>
      <c r="B17" s="7">
        <f>[1]CALCOLI!B81</f>
        <v>55171.500000000015</v>
      </c>
      <c r="C17" s="3"/>
    </row>
    <row r="18" spans="1:3" ht="15.75" x14ac:dyDescent="0.25">
      <c r="A18" s="4" t="s">
        <v>11</v>
      </c>
      <c r="B18" s="7">
        <f>[1]CALCOLI!F83</f>
        <v>24212.6</v>
      </c>
      <c r="C18" s="3"/>
    </row>
    <row r="19" spans="1:3" ht="15.75" x14ac:dyDescent="0.25">
      <c r="A19" s="4" t="s">
        <v>12</v>
      </c>
      <c r="B19" s="7">
        <f>[1]CALCOLI!B82</f>
        <v>42911.270000000019</v>
      </c>
      <c r="C19" s="8"/>
    </row>
    <row r="20" spans="1:3" ht="15.75" x14ac:dyDescent="0.25">
      <c r="A20" s="5" t="s">
        <v>13</v>
      </c>
      <c r="B20" s="9">
        <f>SUM(B9:B19)</f>
        <v>286262.63</v>
      </c>
      <c r="C20" s="3"/>
    </row>
    <row r="21" spans="1:3" ht="15.75" x14ac:dyDescent="0.25">
      <c r="A21" s="5" t="s">
        <v>14</v>
      </c>
      <c r="B21" s="7">
        <f>[1]CALCOLI!B77</f>
        <v>4539.0800000000027</v>
      </c>
      <c r="C21" s="3"/>
    </row>
    <row r="22" spans="1:3" ht="15.75" x14ac:dyDescent="0.25">
      <c r="A22" s="10"/>
      <c r="B22" s="35">
        <f>SUM(B20:B21)</f>
        <v>290801.71000000002</v>
      </c>
      <c r="C22" s="3"/>
    </row>
    <row r="23" spans="1:3" ht="16.5" thickBot="1" x14ac:dyDescent="0.3">
      <c r="A23" s="11"/>
      <c r="B23" s="12"/>
      <c r="C23" s="3"/>
    </row>
    <row r="24" spans="1:3" ht="16.5" thickBot="1" x14ac:dyDescent="0.3">
      <c r="A24" s="3"/>
      <c r="B24" s="3"/>
      <c r="C24" s="3"/>
    </row>
    <row r="25" spans="1:3" ht="15.75" x14ac:dyDescent="0.25">
      <c r="A25" s="25" t="s">
        <v>23</v>
      </c>
      <c r="B25" s="26"/>
      <c r="C25" s="27"/>
    </row>
    <row r="26" spans="1:3" ht="15.75" x14ac:dyDescent="0.25">
      <c r="A26" s="13"/>
      <c r="B26" s="3"/>
      <c r="C26" s="14"/>
    </row>
    <row r="27" spans="1:3" x14ac:dyDescent="0.25">
      <c r="A27" s="15"/>
      <c r="B27" s="16" t="s">
        <v>15</v>
      </c>
      <c r="C27" s="17" t="s">
        <v>16</v>
      </c>
    </row>
    <row r="28" spans="1:3" x14ac:dyDescent="0.25">
      <c r="A28" s="15" t="s">
        <v>17</v>
      </c>
      <c r="B28" s="18">
        <f>[1]CALCOLI!$B$62</f>
        <v>122603.50000000001</v>
      </c>
      <c r="C28" s="19">
        <f>[1]CALCOLI!F85</f>
        <v>122295.37000000002</v>
      </c>
    </row>
    <row r="29" spans="1:3" x14ac:dyDescent="0.25">
      <c r="A29" s="15" t="s">
        <v>18</v>
      </c>
      <c r="B29" s="18">
        <f>[2]CONTEGGI!$B$18</f>
        <v>22310.165293000002</v>
      </c>
      <c r="C29" s="19">
        <f>[2]CONTEGGI!$I$76</f>
        <v>20202.773738997574</v>
      </c>
    </row>
    <row r="30" spans="1:3" ht="15.75" thickBot="1" x14ac:dyDescent="0.3">
      <c r="A30" s="20" t="s">
        <v>19</v>
      </c>
      <c r="B30" s="21">
        <v>18000</v>
      </c>
      <c r="C30" s="22">
        <v>18000</v>
      </c>
    </row>
    <row r="31" spans="1:3" ht="15.75" thickBot="1" x14ac:dyDescent="0.3">
      <c r="A31" s="20"/>
      <c r="B31" s="21"/>
      <c r="C31" s="22"/>
    </row>
  </sheetData>
  <mergeCells count="2">
    <mergeCell ref="A1:C1"/>
    <mergeCell ref="A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Bertocchi</dc:creator>
  <cp:lastModifiedBy>Alessandra Bertocchi</cp:lastModifiedBy>
  <dcterms:created xsi:type="dcterms:W3CDTF">2023-09-15T11:49:10Z</dcterms:created>
  <dcterms:modified xsi:type="dcterms:W3CDTF">2024-06-06T11:35:30Z</dcterms:modified>
</cp:coreProperties>
</file>