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Uffici\ragioneria\ROSALBA 1\bilancioprevisioneITIS2024\"/>
    </mc:Choice>
  </mc:AlternateContent>
  <bookViews>
    <workbookView xWindow="0" yWindow="0" windowWidth="28800" windowHeight="1233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32" i="1" s="1"/>
  <c r="C33" i="1"/>
  <c r="C32" i="1" s="1"/>
  <c r="B33" i="1"/>
  <c r="C40" i="1"/>
  <c r="D40" i="1"/>
  <c r="B40" i="1"/>
  <c r="B32" i="1"/>
  <c r="C28" i="1"/>
  <c r="D28" i="1"/>
  <c r="B28" i="1"/>
  <c r="C23" i="1"/>
  <c r="D23" i="1"/>
  <c r="B23" i="1"/>
  <c r="C17" i="1"/>
  <c r="D17" i="1"/>
  <c r="B20" i="1"/>
  <c r="B17" i="1"/>
  <c r="C14" i="1"/>
  <c r="D14" i="1"/>
  <c r="B14" i="1"/>
  <c r="C10" i="1"/>
  <c r="D10" i="1"/>
  <c r="B10" i="1"/>
  <c r="C5" i="1"/>
  <c r="D5" i="1"/>
  <c r="B5" i="1"/>
  <c r="D49" i="1" l="1"/>
  <c r="C49" i="1"/>
  <c r="B49" i="1"/>
  <c r="B30" i="1"/>
</calcChain>
</file>

<file path=xl/sharedStrings.xml><?xml version="1.0" encoding="utf-8"?>
<sst xmlns="http://schemas.openxmlformats.org/spreadsheetml/2006/main" count="62" uniqueCount="41">
  <si>
    <t>ATTREZZATURE SANITARIE</t>
  </si>
  <si>
    <t xml:space="preserve">Letti elettrici </t>
  </si>
  <si>
    <t>MOBILI ED ARREDI</t>
  </si>
  <si>
    <t>MACCHINE D'UFFICIO ELETTRONICHE</t>
  </si>
  <si>
    <t>attrezzatura informatica</t>
  </si>
  <si>
    <t>bilancio</t>
  </si>
  <si>
    <t>Lavapadelle e sollevatori</t>
  </si>
  <si>
    <t>ATTREZZATURE VARIE</t>
  </si>
  <si>
    <t>IMPIANTI SPECIFICI</t>
  </si>
  <si>
    <t xml:space="preserve">Centrale VOIP </t>
  </si>
  <si>
    <t>Impianti fotovoltaici</t>
  </si>
  <si>
    <t>FABBRICATI STRUMENTALI</t>
  </si>
  <si>
    <t>Sostituzione boiler via Manzoni 8</t>
  </si>
  <si>
    <t>FABBRICATI NON STRUMENTALI</t>
  </si>
  <si>
    <t>Sostituzione scuri in via Nazionale 12</t>
  </si>
  <si>
    <t>Sostituzione travi solaio via Nazionale 12</t>
  </si>
  <si>
    <t>Sostituzione gruppo frigo</t>
  </si>
  <si>
    <t>Adeguamento anticendio ex collegio San Giusto lotto A</t>
  </si>
  <si>
    <t>Condizionamneto residenza "Narciso"</t>
  </si>
  <si>
    <t>Installazione porte ascensori ex collegio San Giusto</t>
  </si>
  <si>
    <t>Sostituzione guaine tetto via Stuparich 16</t>
  </si>
  <si>
    <t>Impianti termici in 5 alloggi via Manzoni 2-via Foscolo 15 e via Manna 11</t>
  </si>
  <si>
    <t>Rifacimento facciate via Foscolo 15</t>
  </si>
  <si>
    <t>Ristrutturazione via D'azeglio 5</t>
  </si>
  <si>
    <t>Adeguamento rilevatori anticendio Struttura Protetta</t>
  </si>
  <si>
    <t>€ 1.000.000,00 contributo regionale, € 3.197.342,00 bilancio</t>
  </si>
  <si>
    <t>€ 800.000,00 contributo regionale, € 1.100.000,00 bilancio</t>
  </si>
  <si>
    <t xml:space="preserve">Fasce sollevatori </t>
  </si>
  <si>
    <t>Lavastoviglie e frigoriferi cucinette residenze</t>
  </si>
  <si>
    <t>Frigoriferi piccoli per ambulatori</t>
  </si>
  <si>
    <t>Poltrone con alzagambe e tavoli residenze</t>
  </si>
  <si>
    <t>MOBILI E ARREDI D'UFFICIO</t>
  </si>
  <si>
    <t>Sedie e scrivanie</t>
  </si>
  <si>
    <t>TOTALE INVESTIMENTI IN BENI MOBILI</t>
  </si>
  <si>
    <t>Fonte risorse finanziarie</t>
  </si>
  <si>
    <t>TOTALE INVESTIMENTI IN BENI IMMOBILI</t>
  </si>
  <si>
    <t>€ 410.292,00 contributo, € 102.573,17 bilancio</t>
  </si>
  <si>
    <r>
      <t>ANNUALIT</t>
    </r>
    <r>
      <rPr>
        <b/>
        <sz val="11"/>
        <color theme="1"/>
        <rFont val="Calibri"/>
        <family val="2"/>
      </rPr>
      <t>Á</t>
    </r>
  </si>
  <si>
    <t>PIANO DEGLI INVESTIMENTI IN BENI MOBILI</t>
  </si>
  <si>
    <t>PIANO DEGLI INVESTIMENTI IN BENI IMMOBILI</t>
  </si>
  <si>
    <t>Lavori di adeguamento antincendio Struttura Protetta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</si>
</sst>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44" fontId="0" fillId="0" borderId="0" xfId="0" applyNumberForma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2" xfId="0" applyBorder="1"/>
    <xf numFmtId="0" fontId="0" fillId="0" borderId="1" xfId="0" applyBorder="1"/>
    <xf numFmtId="44" fontId="0" fillId="0" borderId="1" xfId="0" applyNumberFormat="1" applyBorder="1"/>
    <xf numFmtId="0" fontId="2" fillId="0" borderId="0" xfId="0" applyFont="1"/>
    <xf numFmtId="44" fontId="0" fillId="0" borderId="1" xfId="0" applyNumberFormat="1" applyBorder="1" applyAlignment="1">
      <alignment horizont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44" fontId="0" fillId="0" borderId="6" xfId="0" applyNumberFormat="1" applyBorder="1" applyAlignment="1">
      <alignment wrapText="1"/>
    </xf>
    <xf numFmtId="44" fontId="0" fillId="0" borderId="14" xfId="0" applyNumberFormat="1" applyBorder="1"/>
    <xf numFmtId="44" fontId="0" fillId="0" borderId="1" xfId="0" applyNumberFormat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0" fontId="1" fillId="4" borderId="12" xfId="0" applyFont="1" applyFill="1" applyBorder="1"/>
    <xf numFmtId="44" fontId="1" fillId="4" borderId="12" xfId="0" applyNumberFormat="1" applyFont="1" applyFill="1" applyBorder="1"/>
    <xf numFmtId="0" fontId="0" fillId="4" borderId="12" xfId="0" applyFill="1" applyBorder="1"/>
    <xf numFmtId="0" fontId="1" fillId="4" borderId="1" xfId="0" applyFont="1" applyFill="1" applyBorder="1"/>
    <xf numFmtId="44" fontId="1" fillId="4" borderId="1" xfId="0" applyNumberFormat="1" applyFont="1" applyFill="1" applyBorder="1"/>
    <xf numFmtId="44" fontId="0" fillId="4" borderId="1" xfId="0" applyNumberFormat="1" applyFill="1" applyBorder="1" applyAlignment="1">
      <alignment horizontal="center"/>
    </xf>
    <xf numFmtId="44" fontId="0" fillId="4" borderId="1" xfId="0" applyNumberFormat="1" applyFill="1" applyBorder="1" applyAlignment="1">
      <alignment horizontal="center" wrapText="1"/>
    </xf>
    <xf numFmtId="44" fontId="1" fillId="2" borderId="1" xfId="0" applyNumberFormat="1" applyFont="1" applyFill="1" applyBorder="1"/>
    <xf numFmtId="0" fontId="1" fillId="2" borderId="1" xfId="0" applyFont="1" applyFill="1" applyBorder="1"/>
    <xf numFmtId="44" fontId="0" fillId="2" borderId="1" xfId="0" applyNumberFormat="1" applyFill="1" applyBorder="1"/>
    <xf numFmtId="0" fontId="0" fillId="2" borderId="8" xfId="0" applyFill="1" applyBorder="1"/>
    <xf numFmtId="0" fontId="1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9"/>
  <sheetViews>
    <sheetView tabSelected="1" workbookViewId="0">
      <selection activeCell="D10" sqref="D10"/>
    </sheetView>
  </sheetViews>
  <sheetFormatPr defaultRowHeight="15" x14ac:dyDescent="0.25"/>
  <cols>
    <col min="1" max="1" width="64" customWidth="1"/>
    <col min="2" max="3" width="16" customWidth="1"/>
    <col min="4" max="4" width="14.42578125" customWidth="1"/>
    <col min="5" max="5" width="54.140625" bestFit="1" customWidth="1"/>
    <col min="7" max="7" width="14.7109375" bestFit="1" customWidth="1"/>
  </cols>
  <sheetData>
    <row r="2" spans="1:6" x14ac:dyDescent="0.25">
      <c r="A2" s="32" t="s">
        <v>38</v>
      </c>
      <c r="B2" s="33"/>
      <c r="C2" s="33"/>
      <c r="D2" s="33"/>
      <c r="E2" s="34"/>
    </row>
    <row r="3" spans="1:6" x14ac:dyDescent="0.25">
      <c r="A3" s="2"/>
      <c r="B3" s="29" t="s">
        <v>37</v>
      </c>
      <c r="C3" s="30"/>
      <c r="D3" s="31"/>
      <c r="E3" s="35" t="s">
        <v>34</v>
      </c>
    </row>
    <row r="4" spans="1:6" x14ac:dyDescent="0.25">
      <c r="A4" s="6"/>
      <c r="B4" s="16">
        <v>2024</v>
      </c>
      <c r="C4" s="16">
        <v>2025</v>
      </c>
      <c r="D4" s="16">
        <v>2026</v>
      </c>
      <c r="E4" s="36"/>
    </row>
    <row r="5" spans="1:6" x14ac:dyDescent="0.25">
      <c r="A5" s="17" t="s">
        <v>0</v>
      </c>
      <c r="B5" s="18">
        <f>SUM(B6:B8)</f>
        <v>131400</v>
      </c>
      <c r="C5" s="18">
        <f t="shared" ref="C5:D5" si="0">SUM(C6:C8)</f>
        <v>150000</v>
      </c>
      <c r="D5" s="18">
        <f t="shared" si="0"/>
        <v>150000</v>
      </c>
      <c r="E5" s="19"/>
    </row>
    <row r="6" spans="1:6" x14ac:dyDescent="0.25">
      <c r="A6" s="7" t="s">
        <v>1</v>
      </c>
      <c r="B6" s="8">
        <v>105000</v>
      </c>
      <c r="C6" s="8">
        <v>130000</v>
      </c>
      <c r="D6" s="8">
        <v>130000</v>
      </c>
      <c r="E6" s="10" t="s">
        <v>5</v>
      </c>
      <c r="F6" s="1"/>
    </row>
    <row r="7" spans="1:6" x14ac:dyDescent="0.25">
      <c r="A7" s="7" t="s">
        <v>6</v>
      </c>
      <c r="B7" s="8">
        <v>20000</v>
      </c>
      <c r="C7" s="8">
        <v>20000</v>
      </c>
      <c r="D7" s="8">
        <v>20000</v>
      </c>
      <c r="E7" s="10" t="s">
        <v>5</v>
      </c>
      <c r="F7" s="1"/>
    </row>
    <row r="8" spans="1:6" x14ac:dyDescent="0.25">
      <c r="A8" s="7" t="s">
        <v>27</v>
      </c>
      <c r="B8" s="8">
        <v>6400</v>
      </c>
      <c r="C8" s="8"/>
      <c r="D8" s="8"/>
      <c r="E8" s="10" t="s">
        <v>5</v>
      </c>
      <c r="F8" s="1"/>
    </row>
    <row r="9" spans="1:6" x14ac:dyDescent="0.25">
      <c r="A9" s="7"/>
      <c r="B9" s="8"/>
      <c r="C9" s="8"/>
      <c r="D9" s="8"/>
      <c r="E9" s="10"/>
      <c r="F9" s="1"/>
    </row>
    <row r="10" spans="1:6" x14ac:dyDescent="0.25">
      <c r="A10" s="20" t="s">
        <v>7</v>
      </c>
      <c r="B10" s="21">
        <f>SUM(B11:B12)</f>
        <v>18600</v>
      </c>
      <c r="C10" s="21">
        <f t="shared" ref="C10:D10" si="1">SUM(C11:C12)</f>
        <v>15000</v>
      </c>
      <c r="D10" s="21">
        <f t="shared" si="1"/>
        <v>15000</v>
      </c>
      <c r="E10" s="22"/>
      <c r="F10" s="1"/>
    </row>
    <row r="11" spans="1:6" x14ac:dyDescent="0.25">
      <c r="A11" s="7" t="s">
        <v>28</v>
      </c>
      <c r="B11" s="8">
        <v>15000</v>
      </c>
      <c r="C11" s="8">
        <v>15000</v>
      </c>
      <c r="D11" s="8">
        <v>15000</v>
      </c>
      <c r="E11" s="10" t="s">
        <v>5</v>
      </c>
      <c r="F11" s="1"/>
    </row>
    <row r="12" spans="1:6" x14ac:dyDescent="0.25">
      <c r="A12" s="7" t="s">
        <v>29</v>
      </c>
      <c r="B12" s="8">
        <v>3600</v>
      </c>
      <c r="C12" s="8"/>
      <c r="D12" s="8"/>
      <c r="E12" s="10" t="s">
        <v>5</v>
      </c>
      <c r="F12" s="1"/>
    </row>
    <row r="13" spans="1:6" x14ac:dyDescent="0.25">
      <c r="A13" s="7"/>
      <c r="B13" s="8"/>
      <c r="C13" s="8"/>
      <c r="D13" s="8"/>
      <c r="E13" s="10"/>
      <c r="F13" s="1"/>
    </row>
    <row r="14" spans="1:6" x14ac:dyDescent="0.25">
      <c r="A14" s="20" t="s">
        <v>2</v>
      </c>
      <c r="B14" s="21">
        <f>SUM(B15)</f>
        <v>50000</v>
      </c>
      <c r="C14" s="21">
        <f t="shared" ref="C14:D14" si="2">SUM(C15)</f>
        <v>0</v>
      </c>
      <c r="D14" s="21">
        <f t="shared" si="2"/>
        <v>0</v>
      </c>
      <c r="E14" s="22"/>
      <c r="F14" s="1"/>
    </row>
    <row r="15" spans="1:6" x14ac:dyDescent="0.25">
      <c r="A15" s="7" t="s">
        <v>30</v>
      </c>
      <c r="B15" s="8">
        <v>50000</v>
      </c>
      <c r="C15" s="8"/>
      <c r="D15" s="8"/>
      <c r="E15" s="10" t="s">
        <v>5</v>
      </c>
      <c r="F15" s="1"/>
    </row>
    <row r="16" spans="1:6" x14ac:dyDescent="0.25">
      <c r="A16" s="7"/>
      <c r="B16" s="8"/>
      <c r="C16" s="8"/>
      <c r="D16" s="8"/>
      <c r="E16" s="10"/>
      <c r="F16" s="1"/>
    </row>
    <row r="17" spans="1:7" x14ac:dyDescent="0.25">
      <c r="A17" s="20" t="s">
        <v>31</v>
      </c>
      <c r="B17" s="21">
        <f>SUM(B18)</f>
        <v>4000</v>
      </c>
      <c r="C17" s="21">
        <f t="shared" ref="C17:D17" si="3">SUM(C18)</f>
        <v>0</v>
      </c>
      <c r="D17" s="21">
        <f t="shared" si="3"/>
        <v>0</v>
      </c>
      <c r="E17" s="22"/>
      <c r="F17" s="1"/>
    </row>
    <row r="18" spans="1:7" x14ac:dyDescent="0.25">
      <c r="A18" s="7" t="s">
        <v>32</v>
      </c>
      <c r="B18" s="8">
        <v>4000</v>
      </c>
      <c r="C18" s="8"/>
      <c r="D18" s="8"/>
      <c r="E18" s="10" t="s">
        <v>5</v>
      </c>
      <c r="F18" s="1"/>
    </row>
    <row r="19" spans="1:7" x14ac:dyDescent="0.25">
      <c r="A19" s="7"/>
      <c r="B19" s="8"/>
      <c r="C19" s="8"/>
      <c r="D19" s="8"/>
      <c r="E19" s="10"/>
      <c r="F19" s="1"/>
    </row>
    <row r="20" spans="1:7" x14ac:dyDescent="0.25">
      <c r="A20" s="20" t="s">
        <v>3</v>
      </c>
      <c r="B20" s="21">
        <f>SUM(B21)</f>
        <v>10000</v>
      </c>
      <c r="C20" s="21"/>
      <c r="D20" s="21"/>
      <c r="E20" s="22"/>
      <c r="F20" s="1"/>
    </row>
    <row r="21" spans="1:7" x14ac:dyDescent="0.25">
      <c r="A21" s="7" t="s">
        <v>4</v>
      </c>
      <c r="B21" s="8">
        <v>10000</v>
      </c>
      <c r="C21" s="7"/>
      <c r="D21" s="8">
        <v>5000</v>
      </c>
      <c r="E21" s="10" t="s">
        <v>5</v>
      </c>
    </row>
    <row r="22" spans="1:7" x14ac:dyDescent="0.25">
      <c r="A22" s="4"/>
      <c r="B22" s="6"/>
      <c r="C22" s="6"/>
      <c r="D22" s="6"/>
      <c r="E22" s="5"/>
    </row>
    <row r="23" spans="1:7" x14ac:dyDescent="0.25">
      <c r="A23" s="25" t="s">
        <v>33</v>
      </c>
      <c r="B23" s="24">
        <f>B5+B10+B14+B17+B20</f>
        <v>214000</v>
      </c>
      <c r="C23" s="24">
        <f t="shared" ref="C23:D23" si="4">C5+C10+C14+C17+C20</f>
        <v>165000</v>
      </c>
      <c r="D23" s="24">
        <f t="shared" si="4"/>
        <v>165000</v>
      </c>
      <c r="E23" s="27"/>
    </row>
    <row r="24" spans="1:7" x14ac:dyDescent="0.25">
      <c r="A24" s="2"/>
      <c r="E24" s="3"/>
    </row>
    <row r="25" spans="1:7" x14ac:dyDescent="0.25">
      <c r="A25" s="32" t="s">
        <v>39</v>
      </c>
      <c r="B25" s="33"/>
      <c r="C25" s="33"/>
      <c r="D25" s="33"/>
      <c r="E25" s="34"/>
      <c r="G25" s="9"/>
    </row>
    <row r="26" spans="1:7" x14ac:dyDescent="0.25">
      <c r="A26" s="2"/>
      <c r="B26" s="29" t="s">
        <v>37</v>
      </c>
      <c r="C26" s="30"/>
      <c r="D26" s="31"/>
      <c r="E26" s="35" t="s">
        <v>34</v>
      </c>
    </row>
    <row r="27" spans="1:7" s="12" customFormat="1" x14ac:dyDescent="0.25">
      <c r="A27" s="11"/>
      <c r="B27" s="28">
        <v>2024</v>
      </c>
      <c r="C27" s="28">
        <v>2025</v>
      </c>
      <c r="D27" s="28">
        <v>2026</v>
      </c>
      <c r="E27" s="36"/>
    </row>
    <row r="28" spans="1:7" x14ac:dyDescent="0.25">
      <c r="A28" s="17" t="s">
        <v>8</v>
      </c>
      <c r="B28" s="18">
        <f>SUM(B29:B30)</f>
        <v>606365.16999999993</v>
      </c>
      <c r="C28" s="18">
        <f t="shared" ref="C28:D28" si="5">SUM(C29:C30)</f>
        <v>0</v>
      </c>
      <c r="D28" s="18">
        <f t="shared" si="5"/>
        <v>0</v>
      </c>
      <c r="E28" s="19"/>
    </row>
    <row r="29" spans="1:7" x14ac:dyDescent="0.25">
      <c r="A29" s="7" t="s">
        <v>9</v>
      </c>
      <c r="B29" s="8">
        <v>93500</v>
      </c>
      <c r="C29" s="8"/>
      <c r="D29" s="8"/>
      <c r="E29" s="10" t="s">
        <v>5</v>
      </c>
    </row>
    <row r="30" spans="1:7" x14ac:dyDescent="0.25">
      <c r="A30" s="7" t="s">
        <v>10</v>
      </c>
      <c r="B30" s="8">
        <f>410292+102573.17</f>
        <v>512865.17</v>
      </c>
      <c r="C30" s="8"/>
      <c r="D30" s="8"/>
      <c r="E30" s="15" t="s">
        <v>36</v>
      </c>
    </row>
    <row r="31" spans="1:7" x14ac:dyDescent="0.25">
      <c r="A31" s="7"/>
      <c r="B31" s="8"/>
      <c r="C31" s="8"/>
      <c r="D31" s="8"/>
      <c r="E31" s="15"/>
    </row>
    <row r="32" spans="1:7" x14ac:dyDescent="0.25">
      <c r="A32" s="20" t="s">
        <v>11</v>
      </c>
      <c r="B32" s="21">
        <f>SUM(B33:B38)</f>
        <v>992447.23</v>
      </c>
      <c r="C32" s="21">
        <f t="shared" ref="C32:D32" si="6">SUM(C33:C38)</f>
        <v>2556947.23</v>
      </c>
      <c r="D32" s="21">
        <f t="shared" si="6"/>
        <v>1682447.23</v>
      </c>
      <c r="E32" s="23"/>
    </row>
    <row r="33" spans="1:5" x14ac:dyDescent="0.25">
      <c r="A33" s="7" t="s">
        <v>40</v>
      </c>
      <c r="B33" s="8">
        <f>600000+32447.23</f>
        <v>632447.23</v>
      </c>
      <c r="C33" s="8">
        <f>1050000+800000+32447.23</f>
        <v>1882447.23</v>
      </c>
      <c r="D33" s="8">
        <f>1050000+600000+32447.23</f>
        <v>1682447.23</v>
      </c>
      <c r="E33" s="15" t="s">
        <v>25</v>
      </c>
    </row>
    <row r="34" spans="1:5" x14ac:dyDescent="0.25">
      <c r="A34" s="7" t="s">
        <v>16</v>
      </c>
      <c r="B34" s="8"/>
      <c r="C34" s="8">
        <v>255000</v>
      </c>
      <c r="D34" s="8"/>
      <c r="E34" s="15" t="s">
        <v>5</v>
      </c>
    </row>
    <row r="35" spans="1:5" x14ac:dyDescent="0.25">
      <c r="A35" s="7" t="s">
        <v>17</v>
      </c>
      <c r="B35" s="8">
        <v>160000</v>
      </c>
      <c r="C35" s="8"/>
      <c r="D35" s="8"/>
      <c r="E35" s="15" t="s">
        <v>5</v>
      </c>
    </row>
    <row r="36" spans="1:5" x14ac:dyDescent="0.25">
      <c r="A36" s="7" t="s">
        <v>18</v>
      </c>
      <c r="B36" s="8"/>
      <c r="C36" s="8">
        <v>419500</v>
      </c>
      <c r="D36" s="8"/>
      <c r="E36" s="15" t="s">
        <v>5</v>
      </c>
    </row>
    <row r="37" spans="1:5" x14ac:dyDescent="0.25">
      <c r="A37" s="7" t="s">
        <v>24</v>
      </c>
      <c r="B37" s="8">
        <v>135000</v>
      </c>
      <c r="C37" s="8"/>
      <c r="D37" s="8"/>
      <c r="E37" s="15" t="s">
        <v>5</v>
      </c>
    </row>
    <row r="38" spans="1:5" x14ac:dyDescent="0.25">
      <c r="A38" s="7" t="s">
        <v>19</v>
      </c>
      <c r="B38" s="8">
        <v>65000</v>
      </c>
      <c r="C38" s="8"/>
      <c r="D38" s="8"/>
      <c r="E38" s="15" t="s">
        <v>5</v>
      </c>
    </row>
    <row r="39" spans="1:5" x14ac:dyDescent="0.25">
      <c r="A39" s="7"/>
      <c r="B39" s="8"/>
      <c r="C39" s="8"/>
      <c r="D39" s="8"/>
      <c r="E39" s="10"/>
    </row>
    <row r="40" spans="1:5" x14ac:dyDescent="0.25">
      <c r="A40" s="20" t="s">
        <v>13</v>
      </c>
      <c r="B40" s="21">
        <f>SUM(B41:B47)</f>
        <v>1255500</v>
      </c>
      <c r="C40" s="21">
        <f t="shared" ref="C40:D40" si="7">SUM(C41:C47)</f>
        <v>725000</v>
      </c>
      <c r="D40" s="21">
        <f t="shared" si="7"/>
        <v>725000</v>
      </c>
      <c r="E40" s="22"/>
    </row>
    <row r="41" spans="1:5" x14ac:dyDescent="0.25">
      <c r="A41" s="7" t="s">
        <v>21</v>
      </c>
      <c r="B41" s="8">
        <v>110000</v>
      </c>
      <c r="C41" s="8"/>
      <c r="D41" s="8"/>
      <c r="E41" s="10" t="s">
        <v>5</v>
      </c>
    </row>
    <row r="42" spans="1:5" x14ac:dyDescent="0.25">
      <c r="A42" s="7" t="s">
        <v>12</v>
      </c>
      <c r="B42" s="8">
        <v>6100</v>
      </c>
      <c r="C42" s="8"/>
      <c r="D42" s="8"/>
      <c r="E42" s="10" t="s">
        <v>5</v>
      </c>
    </row>
    <row r="43" spans="1:5" x14ac:dyDescent="0.25">
      <c r="A43" s="7" t="s">
        <v>20</v>
      </c>
      <c r="B43" s="8">
        <v>24400</v>
      </c>
      <c r="C43" s="8"/>
      <c r="D43" s="8"/>
      <c r="E43" s="10" t="s">
        <v>5</v>
      </c>
    </row>
    <row r="44" spans="1:5" x14ac:dyDescent="0.25">
      <c r="A44" s="7" t="s">
        <v>14</v>
      </c>
      <c r="B44" s="8">
        <v>15000</v>
      </c>
      <c r="C44" s="8"/>
      <c r="D44" s="8"/>
      <c r="E44" s="10" t="s">
        <v>5</v>
      </c>
    </row>
    <row r="45" spans="1:5" x14ac:dyDescent="0.25">
      <c r="A45" s="7" t="s">
        <v>15</v>
      </c>
      <c r="B45" s="8">
        <v>20000</v>
      </c>
      <c r="C45" s="8"/>
      <c r="D45" s="8"/>
      <c r="E45" s="10" t="s">
        <v>5</v>
      </c>
    </row>
    <row r="46" spans="1:5" x14ac:dyDescent="0.25">
      <c r="A46" s="7" t="s">
        <v>22</v>
      </c>
      <c r="B46" s="8">
        <v>630000</v>
      </c>
      <c r="C46" s="8"/>
      <c r="D46" s="8"/>
      <c r="E46" s="10" t="s">
        <v>5</v>
      </c>
    </row>
    <row r="47" spans="1:5" x14ac:dyDescent="0.25">
      <c r="A47" s="7" t="s">
        <v>23</v>
      </c>
      <c r="B47" s="8">
        <v>450000</v>
      </c>
      <c r="C47" s="8">
        <v>725000</v>
      </c>
      <c r="D47" s="8">
        <v>725000</v>
      </c>
      <c r="E47" s="15" t="s">
        <v>26</v>
      </c>
    </row>
    <row r="48" spans="1:5" x14ac:dyDescent="0.25">
      <c r="A48" s="2"/>
      <c r="B48" s="14"/>
      <c r="C48" s="14"/>
      <c r="D48" s="14"/>
      <c r="E48" s="13"/>
    </row>
    <row r="49" spans="1:5" x14ac:dyDescent="0.25">
      <c r="A49" s="25" t="s">
        <v>35</v>
      </c>
      <c r="B49" s="24">
        <f>B28+B32+B40</f>
        <v>2854312.4</v>
      </c>
      <c r="C49" s="24">
        <f t="shared" ref="C49:D49" si="8">C28+C32+C40</f>
        <v>3281947.23</v>
      </c>
      <c r="D49" s="24">
        <f t="shared" si="8"/>
        <v>2407447.23</v>
      </c>
      <c r="E49" s="26"/>
    </row>
  </sheetData>
  <mergeCells count="6">
    <mergeCell ref="B3:D3"/>
    <mergeCell ref="A2:E2"/>
    <mergeCell ref="A25:E25"/>
    <mergeCell ref="B26:D26"/>
    <mergeCell ref="E3:E4"/>
    <mergeCell ref="E26:E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Header xml:space="preserve">&amp;RALLEGATO "E"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Rosalba Favata</dc:creator>
  <cp:lastModifiedBy>giulia ventin</cp:lastModifiedBy>
  <cp:lastPrinted>2023-12-21T08:35:17Z</cp:lastPrinted>
  <dcterms:created xsi:type="dcterms:W3CDTF">2022-12-28T14:58:50Z</dcterms:created>
  <dcterms:modified xsi:type="dcterms:W3CDTF">2023-12-21T08:35:18Z</dcterms:modified>
</cp:coreProperties>
</file>